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8345" windowHeight="11640"/>
  </bookViews>
  <sheets>
    <sheet name="BREAKDOWN-FABESTIMATING®" sheetId="1" r:id="rId1"/>
  </sheets>
  <definedNames>
    <definedName name="_xlnm.Print_Area" localSheetId="0">'BREAKDOWN-FABESTIMATING®'!$A$1:$P$30</definedName>
  </definedNames>
  <calcPr calcId="152511"/>
</workbook>
</file>

<file path=xl/calcChain.xml><?xml version="1.0" encoding="utf-8"?>
<calcChain xmlns="http://schemas.openxmlformats.org/spreadsheetml/2006/main">
  <c r="E16" i="1" l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P1" i="1"/>
  <c r="N13" i="1" l="1"/>
  <c r="A13" i="1"/>
  <c r="J13" i="1"/>
  <c r="N10" i="1"/>
  <c r="A10" i="1"/>
  <c r="J10" i="1"/>
  <c r="N14" i="1"/>
  <c r="P14" i="1" s="1"/>
  <c r="A14" i="1"/>
  <c r="J14" i="1"/>
  <c r="N11" i="1"/>
  <c r="A11" i="1"/>
  <c r="J11" i="1"/>
  <c r="N15" i="1"/>
  <c r="A15" i="1"/>
  <c r="J15" i="1"/>
  <c r="N12" i="1"/>
  <c r="P12" i="1" s="1"/>
  <c r="A12" i="1"/>
  <c r="J12" i="1"/>
  <c r="N16" i="1"/>
  <c r="P16" i="1" s="1"/>
  <c r="A16" i="1"/>
  <c r="J16" i="1"/>
  <c r="P10" i="1" l="1"/>
  <c r="O19" i="1"/>
  <c r="P11" i="1"/>
  <c r="O18" i="1"/>
  <c r="O20" i="1" s="1"/>
  <c r="O21" i="1" s="1"/>
  <c r="O22" i="1" s="1"/>
  <c r="P15" i="1"/>
  <c r="P13" i="1"/>
  <c r="O6" i="1" l="1"/>
</calcChain>
</file>

<file path=xl/sharedStrings.xml><?xml version="1.0" encoding="utf-8"?>
<sst xmlns="http://schemas.openxmlformats.org/spreadsheetml/2006/main" count="51" uniqueCount="38">
  <si>
    <t>MANHOUR UNIT RATE</t>
  </si>
  <si>
    <t>SR.
NO.</t>
  </si>
  <si>
    <t>SHEET NO.</t>
  </si>
  <si>
    <t>DESCRIPTION</t>
  </si>
  <si>
    <t>QUANTITY</t>
  </si>
  <si>
    <t>WASTAGE</t>
  </si>
  <si>
    <t>QTY WITH
WASTAGE</t>
  </si>
  <si>
    <t>UNIT</t>
  </si>
  <si>
    <t>UNIT MAT
COST</t>
  </si>
  <si>
    <t>MATERIAL 
COST</t>
  </si>
  <si>
    <t>MANHOURS
UNIT RATE</t>
  </si>
  <si>
    <t>UNIT LABOUR
+ Equipment</t>
  </si>
  <si>
    <t>TOTAL LABOR COST</t>
  </si>
  <si>
    <t xml:space="preserve">MANHOURS </t>
  </si>
  <si>
    <t>TOTAL TRADE
COST</t>
  </si>
  <si>
    <t xml:space="preserve">          DISTRIBUTION</t>
  </si>
  <si>
    <t>ELECTRICAL</t>
  </si>
  <si>
    <t>FLOOR PLAN</t>
  </si>
  <si>
    <t>E201</t>
  </si>
  <si>
    <t>3/4" Empty conduit w/ Pull string</t>
  </si>
  <si>
    <t>FT</t>
  </si>
  <si>
    <t>Switch</t>
  </si>
  <si>
    <t>EA</t>
  </si>
  <si>
    <t>Duplex Receptacle</t>
  </si>
  <si>
    <t>Quadplex Receptacle</t>
  </si>
  <si>
    <t>Tele/Data Outlet</t>
  </si>
  <si>
    <t>Wiring/Conduit</t>
  </si>
  <si>
    <t>Light Fixture</t>
  </si>
  <si>
    <t xml:space="preserve">TOTAL MATERIAL COST  </t>
  </si>
  <si>
    <t xml:space="preserve">TOTAL LABOR COST  </t>
  </si>
  <si>
    <t xml:space="preserve">OVERHEADS &amp; PROFIT  </t>
  </si>
  <si>
    <t xml:space="preserve">TOTAL BID  </t>
  </si>
  <si>
    <t xml:space="preserve">      SCOPE OF ESTIMATE:</t>
  </si>
  <si>
    <t>I</t>
  </si>
  <si>
    <t>SUPPLY &amp; INSTALLATION</t>
  </si>
  <si>
    <t>II</t>
  </si>
  <si>
    <t>NOTES</t>
  </si>
  <si>
    <t>Union Labor Rates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</si>
</sst>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[$$-409]* #,##0.00_ ;_-[$$-409]* \-#,##0.00\ ;_-[$$-409]* &quot;-&quot;??_ ;_-@_ "/>
    <numFmt numFmtId="167" formatCode="_(&quot;$&quot;* #,##0_);_(&quot;$&quot;* \(#,##0\);_(&quot;$&quot;* &quot;-&quot;??_);_(@_)"/>
  </numFmts>
  <fonts count="18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theme="4" tint="0.79995117038483843"/>
      <name val="Calibri"/>
      <charset val="134"/>
      <scheme val="minor"/>
    </font>
    <font>
      <b/>
      <sz val="11"/>
      <color theme="4" tint="-0.499984740745262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b/>
      <i/>
      <sz val="10"/>
      <color rgb="FFC00000"/>
      <name val="Calibri"/>
      <charset val="134"/>
      <scheme val="minor"/>
    </font>
    <font>
      <b/>
      <sz val="12"/>
      <color theme="4" tint="-0.499984740745262"/>
      <name val="Calibri"/>
      <charset val="134"/>
      <scheme val="minor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0F27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3" fillId="0" borderId="0"/>
  </cellStyleXfs>
  <cellXfs count="133">
    <xf numFmtId="0" fontId="0" fillId="0" borderId="0" xfId="0"/>
    <xf numFmtId="0" fontId="0" fillId="3" borderId="0" xfId="0" applyFont="1" applyFill="1"/>
    <xf numFmtId="0" fontId="0" fillId="4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0" borderId="0" xfId="2" applyFont="1" applyAlignment="1">
      <alignment horizontal="center"/>
    </xf>
    <xf numFmtId="166" fontId="0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ont="1" applyFill="1"/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2" fillId="6" borderId="11" xfId="3" applyFont="1" applyFill="1" applyBorder="1" applyAlignment="1">
      <alignment horizontal="right" vertical="center"/>
    </xf>
    <xf numFmtId="0" fontId="2" fillId="6" borderId="11" xfId="5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44" fontId="2" fillId="6" borderId="11" xfId="2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1" fontId="0" fillId="0" borderId="11" xfId="0" applyNumberForma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44" fontId="0" fillId="6" borderId="11" xfId="2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14" fontId="11" fillId="5" borderId="0" xfId="0" applyNumberFormat="1" applyFont="1" applyFill="1" applyAlignment="1">
      <alignment vertical="center"/>
    </xf>
    <xf numFmtId="0" fontId="5" fillId="5" borderId="0" xfId="0" applyFont="1" applyFill="1"/>
    <xf numFmtId="44" fontId="0" fillId="6" borderId="11" xfId="4" applyNumberFormat="1" applyFont="1" applyFill="1" applyBorder="1" applyAlignment="1">
      <alignment horizontal="center" vertical="center"/>
    </xf>
    <xf numFmtId="0" fontId="0" fillId="6" borderId="11" xfId="2" applyNumberFormat="1" applyFont="1" applyFill="1" applyBorder="1" applyAlignment="1">
      <alignment horizontal="center" vertical="center"/>
    </xf>
    <xf numFmtId="164" fontId="0" fillId="6" borderId="11" xfId="1" applyFont="1" applyFill="1" applyBorder="1" applyAlignment="1">
      <alignment horizontal="center" vertical="center"/>
    </xf>
    <xf numFmtId="166" fontId="0" fillId="6" borderId="11" xfId="2" applyNumberFormat="1" applyFont="1" applyFill="1" applyBorder="1" applyAlignment="1">
      <alignment horizontal="center" vertical="center"/>
    </xf>
    <xf numFmtId="44" fontId="0" fillId="6" borderId="28" xfId="2" applyFont="1" applyFill="1" applyBorder="1" applyAlignment="1">
      <alignment horizontal="center" vertical="center"/>
    </xf>
    <xf numFmtId="167" fontId="0" fillId="6" borderId="11" xfId="2" applyNumberFormat="1" applyFont="1" applyFill="1" applyBorder="1" applyAlignment="1">
      <alignment horizontal="center" vertical="center"/>
    </xf>
    <xf numFmtId="1" fontId="0" fillId="6" borderId="11" xfId="2" applyNumberFormat="1" applyFont="1" applyFill="1" applyBorder="1" applyAlignment="1">
      <alignment horizontal="center" vertical="center"/>
    </xf>
    <xf numFmtId="164" fontId="0" fillId="6" borderId="11" xfId="1" applyFont="1" applyFill="1" applyBorder="1" applyAlignment="1">
      <alignment vertical="center"/>
    </xf>
    <xf numFmtId="0" fontId="5" fillId="3" borderId="4" xfId="5" applyFont="1" applyFill="1" applyBorder="1" applyAlignment="1">
      <alignment horizontal="right" vertical="top"/>
    </xf>
    <xf numFmtId="9" fontId="5" fillId="3" borderId="1" xfId="3" applyFont="1" applyFill="1" applyBorder="1" applyAlignment="1">
      <alignment horizontal="center" vertical="top"/>
    </xf>
    <xf numFmtId="0" fontId="3" fillId="4" borderId="2" xfId="5" applyFont="1" applyFill="1" applyBorder="1" applyAlignment="1">
      <alignment horizontal="right" vertical="top"/>
    </xf>
    <xf numFmtId="0" fontId="3" fillId="4" borderId="3" xfId="5" applyFont="1" applyFill="1" applyBorder="1" applyAlignment="1">
      <alignment horizontal="right" vertical="top"/>
    </xf>
    <xf numFmtId="0" fontId="3" fillId="4" borderId="4" xfId="5" applyFont="1" applyFill="1" applyBorder="1" applyAlignment="1">
      <alignment horizontal="right" vertical="top"/>
    </xf>
    <xf numFmtId="167" fontId="3" fillId="4" borderId="2" xfId="2" applyNumberFormat="1" applyFont="1" applyFill="1" applyBorder="1" applyAlignment="1">
      <alignment horizontal="center" vertical="top"/>
    </xf>
    <xf numFmtId="167" fontId="3" fillId="4" borderId="4" xfId="2" applyNumberFormat="1" applyFont="1" applyFill="1" applyBorder="1" applyAlignment="1">
      <alignment horizontal="center" vertical="top"/>
    </xf>
    <xf numFmtId="0" fontId="5" fillId="4" borderId="2" xfId="5" applyFont="1" applyFill="1" applyBorder="1" applyAlignment="1">
      <alignment horizontal="right" vertical="top"/>
    </xf>
    <xf numFmtId="0" fontId="5" fillId="4" borderId="3" xfId="5" applyFont="1" applyFill="1" applyBorder="1" applyAlignment="1">
      <alignment horizontal="right" vertical="top"/>
    </xf>
    <xf numFmtId="0" fontId="5" fillId="4" borderId="4" xfId="5" applyFont="1" applyFill="1" applyBorder="1" applyAlignment="1">
      <alignment horizontal="right" vertical="top"/>
    </xf>
    <xf numFmtId="167" fontId="5" fillId="4" borderId="2" xfId="2" applyNumberFormat="1" applyFont="1" applyFill="1" applyBorder="1" applyAlignment="1">
      <alignment horizontal="center" vertical="top"/>
    </xf>
    <xf numFmtId="167" fontId="5" fillId="4" borderId="4" xfId="2" applyNumberFormat="1" applyFont="1" applyFill="1" applyBorder="1" applyAlignment="1">
      <alignment horizontal="center" vertical="top"/>
    </xf>
    <xf numFmtId="0" fontId="5" fillId="3" borderId="2" xfId="5" applyFont="1" applyFill="1" applyBorder="1" applyAlignment="1">
      <alignment horizontal="right" vertical="top"/>
    </xf>
    <xf numFmtId="0" fontId="5" fillId="3" borderId="3" xfId="5" applyFont="1" applyFill="1" applyBorder="1" applyAlignment="1">
      <alignment horizontal="right" vertical="top"/>
    </xf>
    <xf numFmtId="0" fontId="5" fillId="3" borderId="4" xfId="5" applyFont="1" applyFill="1" applyBorder="1" applyAlignment="1">
      <alignment horizontal="right" vertical="top"/>
    </xf>
    <xf numFmtId="167" fontId="5" fillId="3" borderId="2" xfId="2" applyNumberFormat="1" applyFont="1" applyFill="1" applyBorder="1" applyAlignment="1">
      <alignment horizontal="center" vertical="top"/>
    </xf>
    <xf numFmtId="167" fontId="5" fillId="3" borderId="4" xfId="2" applyNumberFormat="1" applyFont="1" applyFill="1" applyBorder="1" applyAlignment="1">
      <alignment horizontal="center" vertical="top"/>
    </xf>
    <xf numFmtId="0" fontId="0" fillId="7" borderId="2" xfId="0" applyFont="1" applyFill="1" applyBorder="1" applyAlignment="1">
      <alignment horizontal="left"/>
    </xf>
    <xf numFmtId="0" fontId="0" fillId="7" borderId="3" xfId="0" applyFont="1" applyFill="1" applyBorder="1" applyAlignment="1">
      <alignment horizontal="left"/>
    </xf>
    <xf numFmtId="0" fontId="0" fillId="7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0" fontId="9" fillId="7" borderId="29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/>
    </xf>
    <xf numFmtId="0" fontId="9" fillId="5" borderId="25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vertical="center"/>
    </xf>
    <xf numFmtId="0" fontId="6" fillId="8" borderId="4" xfId="0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0" fontId="12" fillId="8" borderId="4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44" fontId="6" fillId="8" borderId="1" xfId="2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44" fontId="15" fillId="8" borderId="1" xfId="0" applyNumberFormat="1" applyFont="1" applyFill="1" applyBorder="1" applyAlignment="1">
      <alignment horizontal="center" vertical="center" wrapText="1"/>
    </xf>
    <xf numFmtId="44" fontId="15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44" fontId="15" fillId="8" borderId="2" xfId="2" applyFont="1" applyFill="1" applyBorder="1" applyAlignment="1">
      <alignment horizontal="center" vertical="center" wrapText="1"/>
    </xf>
    <xf numFmtId="166" fontId="15" fillId="8" borderId="2" xfId="0" applyNumberFormat="1" applyFont="1" applyFill="1" applyBorder="1" applyAlignment="1">
      <alignment horizontal="center" vertical="center" wrapText="1"/>
    </xf>
    <xf numFmtId="0" fontId="16" fillId="8" borderId="0" xfId="0" applyFont="1" applyFill="1"/>
    <xf numFmtId="0" fontId="15" fillId="8" borderId="2" xfId="0" applyFont="1" applyFill="1" applyBorder="1" applyAlignment="1">
      <alignment horizontal="left" vertical="center"/>
    </xf>
    <xf numFmtId="0" fontId="15" fillId="8" borderId="3" xfId="0" applyFont="1" applyFill="1" applyBorder="1" applyAlignment="1">
      <alignment horizontal="left" vertical="center"/>
    </xf>
    <xf numFmtId="0" fontId="15" fillId="8" borderId="4" xfId="0" applyFont="1" applyFill="1" applyBorder="1" applyAlignment="1">
      <alignment horizontal="left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/>
    </xf>
    <xf numFmtId="44" fontId="16" fillId="8" borderId="6" xfId="2" applyFont="1" applyFill="1" applyBorder="1" applyAlignment="1">
      <alignment horizontal="center" vertical="center"/>
    </xf>
    <xf numFmtId="0" fontId="16" fillId="8" borderId="6" xfId="2" applyNumberFormat="1" applyFont="1" applyFill="1" applyBorder="1" applyAlignment="1">
      <alignment horizontal="center" vertical="center"/>
    </xf>
    <xf numFmtId="0" fontId="16" fillId="8" borderId="6" xfId="2" applyNumberFormat="1" applyFont="1" applyFill="1" applyBorder="1" applyAlignment="1">
      <alignment horizontal="center"/>
    </xf>
    <xf numFmtId="44" fontId="16" fillId="8" borderId="6" xfId="2" applyFont="1" applyFill="1" applyBorder="1" applyAlignment="1">
      <alignment horizontal="center"/>
    </xf>
    <xf numFmtId="166" fontId="16" fillId="8" borderId="26" xfId="2" applyNumberFormat="1" applyFont="1" applyFill="1" applyBorder="1" applyAlignment="1">
      <alignment horizontal="center"/>
    </xf>
    <xf numFmtId="44" fontId="16" fillId="8" borderId="27" xfId="2" applyFont="1" applyFill="1" applyBorder="1" applyAlignment="1">
      <alignment horizontal="center"/>
    </xf>
    <xf numFmtId="0" fontId="16" fillId="8" borderId="12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 wrapText="1"/>
    </xf>
    <xf numFmtId="9" fontId="16" fillId="8" borderId="11" xfId="3" applyFont="1" applyFill="1" applyBorder="1" applyAlignment="1">
      <alignment horizontal="center" vertical="center"/>
    </xf>
    <xf numFmtId="0" fontId="16" fillId="8" borderId="11" xfId="5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44" fontId="16" fillId="8" borderId="11" xfId="2" applyFont="1" applyFill="1" applyBorder="1" applyAlignment="1">
      <alignment horizontal="center" vertical="center"/>
    </xf>
    <xf numFmtId="44" fontId="16" fillId="8" borderId="11" xfId="4" applyNumberFormat="1" applyFont="1" applyFill="1" applyBorder="1" applyAlignment="1">
      <alignment horizontal="center" vertical="center"/>
    </xf>
    <xf numFmtId="0" fontId="16" fillId="8" borderId="11" xfId="2" applyNumberFormat="1" applyFont="1" applyFill="1" applyBorder="1" applyAlignment="1">
      <alignment horizontal="center" vertical="center"/>
    </xf>
    <xf numFmtId="164" fontId="16" fillId="8" borderId="11" xfId="1" applyFont="1" applyFill="1" applyBorder="1" applyAlignment="1">
      <alignment horizontal="center" vertical="center"/>
    </xf>
    <xf numFmtId="166" fontId="15" fillId="8" borderId="2" xfId="0" applyNumberFormat="1" applyFont="1" applyFill="1" applyBorder="1" applyAlignment="1">
      <alignment horizontal="center" vertical="center"/>
    </xf>
    <xf numFmtId="166" fontId="15" fillId="8" borderId="4" xfId="0" applyNumberFormat="1" applyFont="1" applyFill="1" applyBorder="1" applyAlignment="1">
      <alignment horizontal="center" vertical="center"/>
    </xf>
    <xf numFmtId="0" fontId="17" fillId="2" borderId="2" xfId="5" applyFont="1" applyFill="1" applyBorder="1" applyAlignment="1">
      <alignment horizontal="right" vertical="center"/>
    </xf>
    <xf numFmtId="0" fontId="17" fillId="2" borderId="3" xfId="5" applyFont="1" applyFill="1" applyBorder="1" applyAlignment="1">
      <alignment horizontal="right" vertical="center"/>
    </xf>
    <xf numFmtId="0" fontId="17" fillId="2" borderId="4" xfId="5" applyFont="1" applyFill="1" applyBorder="1" applyAlignment="1">
      <alignment horizontal="right" vertical="center"/>
    </xf>
    <xf numFmtId="167" fontId="17" fillId="2" borderId="2" xfId="2" applyNumberFormat="1" applyFont="1" applyFill="1" applyBorder="1" applyAlignment="1">
      <alignment horizontal="center" vertical="center"/>
    </xf>
    <xf numFmtId="167" fontId="17" fillId="2" borderId="4" xfId="2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5" fillId="8" borderId="1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17" xfId="0" applyFont="1" applyFill="1" applyBorder="1" applyAlignment="1">
      <alignment horizontal="left"/>
    </xf>
    <xf numFmtId="0" fontId="15" fillId="8" borderId="18" xfId="0" applyFont="1" applyFill="1" applyBorder="1" applyAlignment="1">
      <alignment horizontal="left"/>
    </xf>
    <xf numFmtId="0" fontId="15" fillId="8" borderId="30" xfId="0" applyFont="1" applyFill="1" applyBorder="1" applyAlignment="1">
      <alignment horizontal="left"/>
    </xf>
  </cellXfs>
  <cellStyles count="6">
    <cellStyle name="Comma" xfId="1" builtinId="3"/>
    <cellStyle name="Comma [0]" xfId="4" builtinId="6"/>
    <cellStyle name="Currency" xfId="2" builtinId="4"/>
    <cellStyle name="Normal" xfId="0" builtinId="0"/>
    <cellStyle name="Normal 2" xfId="5"/>
    <cellStyle name="Percent" xfId="3" builtinId="5"/>
  </cellStyles>
  <dxfs count="0"/>
  <tableStyles count="0" defaultTableStyle="TableStyleMedium2" defaultPivotStyle="PivotStyleLight16"/>
  <colors>
    <mruColors>
      <color rgb="FF030F27"/>
      <color rgb="FFFF00FF"/>
      <color rgb="FFFF0066"/>
      <color rgb="FFF3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172511</xdr:colOff>
      <xdr:row>0</xdr:row>
      <xdr:rowOff>59629</xdr:rowOff>
    </xdr:from>
    <xdr:to>
      <xdr:col>1</xdr:col>
      <xdr:colOff>141811</xdr:colOff>
      <xdr:row>1</xdr:row>
      <xdr:rowOff>490234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11" y="59629"/>
          <a:ext cx="636050" cy="648319"/>
        </a:xfrm>
        <a:prstGeom prst="rect">
          <a:avLst/>
        </a:prstGeom>
      </xdr:spPr>
    </xdr:pic>
    <xdr:clientData/>
  </xdr:twoCellAnchor>
  <xdr:twoCellAnchor>
    <xdr:from>
      <xdr:col>2</xdr:col>
      <xdr:colOff>1938617</xdr:colOff>
      <xdr:row>0</xdr:row>
      <xdr:rowOff>168088</xdr:rowOff>
    </xdr:from>
    <xdr:to>
      <xdr:col>6</xdr:col>
      <xdr:colOff>123263</xdr:colOff>
      <xdr:row>1</xdr:row>
      <xdr:rowOff>874058</xdr:rowOff>
    </xdr:to>
    <xdr:sp macro="" textlink="">
      <xdr:nvSpPr>
        <xdr:cNvPr id="4" name="Snip Diagonal Corner Rectangle 3"/>
        <xdr:cNvSpPr/>
      </xdr:nvSpPr>
      <xdr:spPr>
        <a:xfrm>
          <a:off x="3728720" y="167640"/>
          <a:ext cx="5538470" cy="925195"/>
        </a:xfrm>
        <a:prstGeom prst="snip2DiagRect">
          <a:avLst/>
        </a:prstGeom>
        <a:solidFill>
          <a:srgbClr val="030F27"/>
        </a:solidFill>
        <a:ln w="34925">
          <a:noFill/>
        </a:ln>
        <a:effectLst>
          <a:softEdge rad="127000"/>
        </a:effectLst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i="0" cap="none" spc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PROJECT </a:t>
          </a:r>
          <a:r>
            <a:rPr lang="en-US" sz="2000" b="0" i="0" cap="none" spc="0" baseline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tx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ID: ONE UNIVERSITY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P30"/>
  <sheetViews>
    <sheetView tabSelected="1" view="pageBreakPreview" zoomScale="70" zoomScaleNormal="85" workbookViewId="0">
      <pane ySplit="3" topLeftCell="A12" activePane="bottomLeft" state="frozen"/>
      <selection pane="bottomLeft" activeCell="A25" sqref="A25"/>
    </sheetView>
  </sheetViews>
  <sheetFormatPr defaultColWidth="8.85546875" defaultRowHeight="15"/>
  <cols>
    <col min="1" max="1" width="10" style="3" customWidth="1"/>
    <col min="2" max="2" width="16.85546875" style="3" customWidth="1"/>
    <col min="3" max="3" width="77" style="4" customWidth="1"/>
    <col min="4" max="4" width="11" style="4" customWidth="1"/>
    <col min="5" max="5" width="10" style="5" customWidth="1"/>
    <col min="6" max="6" width="12.28515625" style="5" customWidth="1"/>
    <col min="7" max="7" width="8" style="5" customWidth="1"/>
    <col min="8" max="8" width="14.5703125" style="6" customWidth="1"/>
    <col min="9" max="9" width="7" style="6" customWidth="1"/>
    <col min="10" max="10" width="14.85546875" style="6" customWidth="1"/>
    <col min="11" max="11" width="11.85546875" style="4" customWidth="1"/>
    <col min="12" max="12" width="15.28515625" style="7" customWidth="1"/>
    <col min="13" max="13" width="6.7109375" style="5" customWidth="1"/>
    <col min="14" max="14" width="12.28515625" style="8" customWidth="1"/>
    <col min="15" max="15" width="13.42578125" style="9" customWidth="1"/>
    <col min="16" max="16" width="15.28515625" style="10" customWidth="1"/>
    <col min="17" max="16384" width="8.85546875" style="3"/>
  </cols>
  <sheetData>
    <row r="1" spans="1:16" ht="17.25" customHeight="1">
      <c r="A1" s="11"/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1">
        <f ca="1">TODAY()</f>
        <v>45442</v>
      </c>
    </row>
    <row r="2" spans="1:16" ht="75" customHeight="1">
      <c r="A2" s="11"/>
      <c r="B2" s="11"/>
      <c r="C2" s="13"/>
      <c r="D2" s="11"/>
      <c r="E2" s="11"/>
      <c r="F2" s="11"/>
      <c r="G2" s="14"/>
      <c r="H2" s="11"/>
      <c r="I2" s="42"/>
      <c r="J2" s="85"/>
      <c r="K2" s="86"/>
      <c r="L2" s="87"/>
      <c r="M2" s="88"/>
      <c r="N2" s="89" t="s">
        <v>0</v>
      </c>
      <c r="O2" s="90"/>
      <c r="P2" s="91">
        <v>330</v>
      </c>
    </row>
    <row r="3" spans="1:16" s="99" customFormat="1" ht="49.5" customHeight="1">
      <c r="A3" s="92" t="s">
        <v>1</v>
      </c>
      <c r="B3" s="92" t="s">
        <v>2</v>
      </c>
      <c r="C3" s="93" t="s">
        <v>3</v>
      </c>
      <c r="D3" s="93" t="s">
        <v>4</v>
      </c>
      <c r="E3" s="92" t="s">
        <v>5</v>
      </c>
      <c r="F3" s="92" t="s">
        <v>6</v>
      </c>
      <c r="G3" s="92" t="s">
        <v>7</v>
      </c>
      <c r="H3" s="94" t="s">
        <v>8</v>
      </c>
      <c r="I3" s="95" t="s">
        <v>7</v>
      </c>
      <c r="J3" s="95" t="s">
        <v>9</v>
      </c>
      <c r="K3" s="96" t="s">
        <v>10</v>
      </c>
      <c r="L3" s="97" t="s">
        <v>11</v>
      </c>
      <c r="M3" s="96" t="s">
        <v>7</v>
      </c>
      <c r="N3" s="97" t="s">
        <v>12</v>
      </c>
      <c r="O3" s="98" t="s">
        <v>13</v>
      </c>
      <c r="P3" s="94" t="s">
        <v>14</v>
      </c>
    </row>
    <row r="4" spans="1:16" s="99" customFormat="1" ht="30" customHeight="1">
      <c r="A4" s="100" t="s">
        <v>15</v>
      </c>
      <c r="B4" s="101"/>
      <c r="C4" s="102"/>
      <c r="D4" s="103"/>
      <c r="E4" s="104"/>
      <c r="F4" s="104"/>
      <c r="G4" s="104"/>
      <c r="H4" s="105"/>
      <c r="I4" s="105"/>
      <c r="J4" s="105"/>
      <c r="K4" s="106"/>
      <c r="L4" s="105"/>
      <c r="M4" s="107"/>
      <c r="N4" s="108"/>
      <c r="O4" s="109"/>
      <c r="P4" s="110"/>
    </row>
    <row r="5" spans="1:16">
      <c r="A5" s="15"/>
      <c r="B5" s="16"/>
      <c r="C5" s="17"/>
      <c r="D5" s="18"/>
      <c r="E5" s="19"/>
      <c r="F5" s="20"/>
      <c r="G5" s="21"/>
      <c r="H5" s="22"/>
      <c r="I5" s="22"/>
      <c r="J5" s="43"/>
      <c r="K5" s="44"/>
      <c r="L5" s="27"/>
      <c r="M5" s="45"/>
      <c r="N5" s="27"/>
      <c r="O5" s="46"/>
      <c r="P5" s="47"/>
    </row>
    <row r="6" spans="1:16" s="99" customFormat="1" ht="31.5" customHeight="1">
      <c r="A6" s="111"/>
      <c r="B6" s="111"/>
      <c r="C6" s="93" t="s">
        <v>16</v>
      </c>
      <c r="D6" s="112"/>
      <c r="E6" s="113"/>
      <c r="F6" s="114"/>
      <c r="G6" s="115"/>
      <c r="H6" s="116"/>
      <c r="I6" s="116"/>
      <c r="J6" s="117"/>
      <c r="K6" s="118"/>
      <c r="L6" s="116"/>
      <c r="M6" s="119"/>
      <c r="N6" s="116"/>
      <c r="O6" s="120">
        <f>SUM(P9:P17)</f>
        <v>5641.35</v>
      </c>
      <c r="P6" s="121"/>
    </row>
    <row r="7" spans="1:16" ht="15.75">
      <c r="A7" s="23"/>
      <c r="B7" s="23"/>
      <c r="C7" s="24"/>
      <c r="D7" s="25"/>
      <c r="E7" s="26"/>
      <c r="F7" s="20"/>
      <c r="G7" s="20"/>
      <c r="H7" s="27"/>
      <c r="I7" s="27"/>
      <c r="J7" s="43"/>
      <c r="K7" s="48"/>
      <c r="L7" s="27"/>
      <c r="M7" s="49"/>
      <c r="N7" s="27"/>
      <c r="O7" s="50"/>
      <c r="P7" s="27"/>
    </row>
    <row r="8" spans="1:16" customFormat="1" ht="15.75">
      <c r="A8" s="28"/>
      <c r="B8" s="28"/>
      <c r="C8" s="29"/>
      <c r="D8" s="25"/>
      <c r="E8" s="26"/>
      <c r="F8" s="20"/>
      <c r="G8" s="20"/>
      <c r="H8" s="27"/>
      <c r="I8" s="27"/>
      <c r="J8" s="43"/>
      <c r="K8" s="48"/>
      <c r="L8" s="27"/>
      <c r="M8" s="49"/>
      <c r="N8" s="27"/>
      <c r="O8" s="50"/>
      <c r="P8" s="27"/>
    </row>
    <row r="9" spans="1:16" customFormat="1" ht="15.75">
      <c r="A9" s="28"/>
      <c r="B9" s="28"/>
      <c r="C9" s="29" t="s">
        <v>17</v>
      </c>
      <c r="D9" s="25"/>
      <c r="E9" s="26"/>
      <c r="F9" s="20"/>
      <c r="G9" s="20"/>
      <c r="H9" s="27"/>
      <c r="I9" s="27"/>
      <c r="J9" s="43"/>
      <c r="K9" s="48"/>
      <c r="L9" s="27"/>
      <c r="M9" s="49"/>
      <c r="N9" s="27"/>
      <c r="O9" s="50"/>
      <c r="P9" s="27"/>
    </row>
    <row r="10" spans="1:16" customFormat="1" ht="15.75">
      <c r="A10" s="28">
        <f>IF(F10="","",COUNTA($F$6:F10))</f>
        <v>1</v>
      </c>
      <c r="B10" s="28" t="s">
        <v>18</v>
      </c>
      <c r="C10" s="30" t="s">
        <v>19</v>
      </c>
      <c r="D10" s="25">
        <v>130</v>
      </c>
      <c r="E10" s="26" t="str">
        <f t="shared" ref="E10:E16" si="0">IF(G10="EA","0%",IF(G10="FT","10%",IF(G10="CFT","10%",IF(G10="SF","10%",IF(G10="JOB","0%",IF(G10="LS","0%",IF(G10="CY","10%",IF(G10="STEPS","10%",))))))))</f>
        <v>10%</v>
      </c>
      <c r="F10" s="20">
        <f t="shared" ref="F10:F16" si="1">D10+(D10*E10)</f>
        <v>143</v>
      </c>
      <c r="G10" s="20" t="s">
        <v>20</v>
      </c>
      <c r="H10" s="27">
        <v>8.6999999999999993</v>
      </c>
      <c r="I10" s="27"/>
      <c r="J10" s="43">
        <f t="shared" ref="J10:J16" si="2">F10*H10</f>
        <v>1244.0999999999999</v>
      </c>
      <c r="K10" s="48"/>
      <c r="L10" s="27">
        <v>6</v>
      </c>
      <c r="M10" s="49"/>
      <c r="N10" s="27">
        <f t="shared" ref="N10:N16" si="3">L10*F10</f>
        <v>858</v>
      </c>
      <c r="O10" s="50"/>
      <c r="P10" s="27">
        <f t="shared" ref="P10:P16" si="4">N10+J10</f>
        <v>2102.1</v>
      </c>
    </row>
    <row r="11" spans="1:16" customFormat="1" ht="15.75">
      <c r="A11" s="28">
        <f>IF(F11="","",COUNTA($F$6:F11))</f>
        <v>2</v>
      </c>
      <c r="B11" s="28" t="s">
        <v>18</v>
      </c>
      <c r="C11" s="30" t="s">
        <v>21</v>
      </c>
      <c r="D11" s="25">
        <v>1</v>
      </c>
      <c r="E11" s="26" t="str">
        <f t="shared" si="0"/>
        <v>0%</v>
      </c>
      <c r="F11" s="20">
        <f t="shared" si="1"/>
        <v>1</v>
      </c>
      <c r="G11" s="20" t="s">
        <v>22</v>
      </c>
      <c r="H11" s="27">
        <v>12</v>
      </c>
      <c r="I11" s="27"/>
      <c r="J11" s="43">
        <f t="shared" si="2"/>
        <v>12</v>
      </c>
      <c r="K11" s="48"/>
      <c r="L11" s="27">
        <v>65</v>
      </c>
      <c r="M11" s="49"/>
      <c r="N11" s="27">
        <f t="shared" si="3"/>
        <v>65</v>
      </c>
      <c r="O11" s="50"/>
      <c r="P11" s="27">
        <f t="shared" si="4"/>
        <v>77</v>
      </c>
    </row>
    <row r="12" spans="1:16" customFormat="1" ht="15.75">
      <c r="A12" s="28">
        <f>IF(F12="","",COUNTA($F$6:F12))</f>
        <v>3</v>
      </c>
      <c r="B12" s="28" t="s">
        <v>18</v>
      </c>
      <c r="C12" s="30" t="s">
        <v>23</v>
      </c>
      <c r="D12" s="25">
        <v>1</v>
      </c>
      <c r="E12" s="26" t="str">
        <f t="shared" si="0"/>
        <v>0%</v>
      </c>
      <c r="F12" s="20">
        <f t="shared" si="1"/>
        <v>1</v>
      </c>
      <c r="G12" s="20" t="s">
        <v>22</v>
      </c>
      <c r="H12" s="27">
        <v>26.3</v>
      </c>
      <c r="I12" s="27"/>
      <c r="J12" s="43">
        <f t="shared" si="2"/>
        <v>26.3</v>
      </c>
      <c r="K12" s="48"/>
      <c r="L12" s="27">
        <v>65</v>
      </c>
      <c r="M12" s="49"/>
      <c r="N12" s="27">
        <f t="shared" si="3"/>
        <v>65</v>
      </c>
      <c r="O12" s="50"/>
      <c r="P12" s="27">
        <f t="shared" si="4"/>
        <v>91.3</v>
      </c>
    </row>
    <row r="13" spans="1:16" customFormat="1" ht="15.75">
      <c r="A13" s="28">
        <f>IF(F13="","",COUNTA($F$6:F13))</f>
        <v>4</v>
      </c>
      <c r="B13" s="28" t="s">
        <v>18</v>
      </c>
      <c r="C13" s="30" t="s">
        <v>24</v>
      </c>
      <c r="D13" s="25">
        <v>4</v>
      </c>
      <c r="E13" s="26" t="str">
        <f t="shared" ref="E13:E14" si="5">IF(G13="EA","0%",IF(G13="FT","10%",IF(G13="CFT","10%",IF(G13="SF","10%",IF(G13="JOB","0%",IF(G13="LS","0%",IF(G13="CY","10%",IF(G13="STEPS","10%",))))))))</f>
        <v>0%</v>
      </c>
      <c r="F13" s="20">
        <f t="shared" ref="F13:F14" si="6">D13+(D13*E13)</f>
        <v>4</v>
      </c>
      <c r="G13" s="20" t="s">
        <v>22</v>
      </c>
      <c r="H13" s="27">
        <v>28</v>
      </c>
      <c r="I13" s="27"/>
      <c r="J13" s="43">
        <f t="shared" ref="J13:J14" si="7">F13*H13</f>
        <v>112</v>
      </c>
      <c r="K13" s="48"/>
      <c r="L13" s="27">
        <v>65</v>
      </c>
      <c r="M13" s="49"/>
      <c r="N13" s="27">
        <f t="shared" ref="N13:N14" si="8">L13*F13</f>
        <v>260</v>
      </c>
      <c r="O13" s="50"/>
      <c r="P13" s="27">
        <f t="shared" ref="P13:P14" si="9">N13+J13</f>
        <v>372</v>
      </c>
    </row>
    <row r="14" spans="1:16" customFormat="1" ht="15.75">
      <c r="A14" s="28">
        <f>IF(F14="","",COUNTA($F$6:F14))</f>
        <v>5</v>
      </c>
      <c r="B14" s="28" t="s">
        <v>18</v>
      </c>
      <c r="C14" s="30" t="s">
        <v>25</v>
      </c>
      <c r="D14" s="25">
        <v>4</v>
      </c>
      <c r="E14" s="26" t="str">
        <f t="shared" si="5"/>
        <v>0%</v>
      </c>
      <c r="F14" s="20">
        <f t="shared" si="6"/>
        <v>4</v>
      </c>
      <c r="G14" s="20" t="s">
        <v>22</v>
      </c>
      <c r="H14" s="27">
        <v>35</v>
      </c>
      <c r="I14" s="27"/>
      <c r="J14" s="43">
        <f t="shared" si="7"/>
        <v>140</v>
      </c>
      <c r="K14" s="48"/>
      <c r="L14" s="27">
        <v>65</v>
      </c>
      <c r="M14" s="49"/>
      <c r="N14" s="27">
        <f t="shared" si="8"/>
        <v>260</v>
      </c>
      <c r="O14" s="50"/>
      <c r="P14" s="27">
        <f t="shared" si="9"/>
        <v>400</v>
      </c>
    </row>
    <row r="15" spans="1:16" customFormat="1" ht="15.75">
      <c r="A15" s="28">
        <f>IF(F15="","",COUNTA($F$6:F15))</f>
        <v>6</v>
      </c>
      <c r="B15" s="28" t="s">
        <v>18</v>
      </c>
      <c r="C15" s="30" t="s">
        <v>26</v>
      </c>
      <c r="D15" s="25">
        <v>150</v>
      </c>
      <c r="E15" s="26" t="str">
        <f t="shared" si="0"/>
        <v>10%</v>
      </c>
      <c r="F15" s="20">
        <f t="shared" si="1"/>
        <v>165</v>
      </c>
      <c r="G15" s="20" t="s">
        <v>20</v>
      </c>
      <c r="H15" s="27">
        <v>6.9</v>
      </c>
      <c r="I15" s="27"/>
      <c r="J15" s="43">
        <f t="shared" si="2"/>
        <v>1138.5</v>
      </c>
      <c r="K15" s="48"/>
      <c r="L15" s="27">
        <v>5.73</v>
      </c>
      <c r="M15" s="49"/>
      <c r="N15" s="27">
        <f t="shared" si="3"/>
        <v>945.45</v>
      </c>
      <c r="O15" s="50"/>
      <c r="P15" s="27">
        <f t="shared" si="4"/>
        <v>2083.9499999999998</v>
      </c>
    </row>
    <row r="16" spans="1:16" customFormat="1" ht="15.75">
      <c r="A16" s="28">
        <f>IF(F16="","",COUNTA($F$6:F16))</f>
        <v>7</v>
      </c>
      <c r="B16" s="28" t="s">
        <v>18</v>
      </c>
      <c r="C16" s="30" t="s">
        <v>27</v>
      </c>
      <c r="D16" s="25">
        <v>1</v>
      </c>
      <c r="E16" s="26" t="str">
        <f t="shared" si="0"/>
        <v>0%</v>
      </c>
      <c r="F16" s="20">
        <f t="shared" si="1"/>
        <v>1</v>
      </c>
      <c r="G16" s="20" t="s">
        <v>22</v>
      </c>
      <c r="H16" s="27">
        <v>220</v>
      </c>
      <c r="I16" s="27"/>
      <c r="J16" s="43">
        <f t="shared" si="2"/>
        <v>220</v>
      </c>
      <c r="K16" s="48"/>
      <c r="L16" s="27">
        <v>295</v>
      </c>
      <c r="M16" s="49"/>
      <c r="N16" s="27">
        <f t="shared" si="3"/>
        <v>295</v>
      </c>
      <c r="O16" s="50"/>
      <c r="P16" s="27">
        <f t="shared" si="4"/>
        <v>515</v>
      </c>
    </row>
    <row r="17" spans="1:16" customFormat="1" ht="15.75">
      <c r="A17" s="28"/>
      <c r="B17" s="28"/>
      <c r="C17" s="29"/>
      <c r="D17" s="25"/>
      <c r="E17" s="26"/>
      <c r="F17" s="20"/>
      <c r="G17" s="20"/>
      <c r="H17" s="27"/>
      <c r="I17" s="27"/>
      <c r="J17" s="43"/>
      <c r="K17" s="48"/>
      <c r="L17" s="27"/>
      <c r="M17" s="49"/>
      <c r="N17" s="27"/>
      <c r="O17" s="50"/>
      <c r="P17" s="27"/>
    </row>
    <row r="18" spans="1:16" s="2" customFormat="1" ht="15.75">
      <c r="A18" s="53" t="s">
        <v>28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  <c r="O18" s="56">
        <f>SUM(J9:J17)</f>
        <v>2892.8999999999996</v>
      </c>
      <c r="P18" s="57"/>
    </row>
    <row r="19" spans="1:16" s="2" customFormat="1" ht="15.75">
      <c r="A19" s="53" t="s">
        <v>29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6">
        <f>SUM(N8:N17)</f>
        <v>2748.45</v>
      </c>
      <c r="P19" s="57"/>
    </row>
    <row r="20" spans="1:16" s="2" customFormat="1" ht="15.7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61">
        <f>SUM(O18:P19)</f>
        <v>5641.3499999999995</v>
      </c>
      <c r="P20" s="62"/>
    </row>
    <row r="21" spans="1:16" s="1" customFormat="1" ht="15.75">
      <c r="A21" s="63" t="s">
        <v>30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51"/>
      <c r="N21" s="52">
        <v>0.25</v>
      </c>
      <c r="O21" s="66">
        <f>O20*N21</f>
        <v>1410.3374999999999</v>
      </c>
      <c r="P21" s="67"/>
    </row>
    <row r="22" spans="1:16" s="127" customFormat="1" ht="24" customHeight="1">
      <c r="A22" s="122" t="s">
        <v>31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4"/>
      <c r="O22" s="125">
        <f>O21+O20</f>
        <v>7051.6874999999991</v>
      </c>
      <c r="P22" s="126"/>
    </row>
    <row r="23" spans="1:16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</row>
    <row r="24" spans="1:16" s="99" customFormat="1" ht="22.5" customHeight="1">
      <c r="A24" s="100" t="s">
        <v>32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2"/>
    </row>
    <row r="25" spans="1:16" s="2" customFormat="1">
      <c r="A25" s="31" t="s">
        <v>33</v>
      </c>
      <c r="B25" s="32"/>
      <c r="C25" s="71" t="s">
        <v>34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</row>
    <row r="26" spans="1:16">
      <c r="A26" s="33">
        <v>1</v>
      </c>
      <c r="B26" s="34"/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6"/>
    </row>
    <row r="27" spans="1:16">
      <c r="A27" s="35"/>
      <c r="B27" s="3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</row>
    <row r="28" spans="1:16" s="99" customFormat="1" ht="17.25" customHeight="1">
      <c r="A28" s="128" t="s">
        <v>35</v>
      </c>
      <c r="B28" s="129"/>
      <c r="C28" s="130" t="s">
        <v>36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2"/>
    </row>
    <row r="29" spans="1:16" ht="18" customHeight="1">
      <c r="A29" s="37">
        <v>1</v>
      </c>
      <c r="B29" s="38"/>
      <c r="C29" s="79" t="s">
        <v>37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/>
    </row>
    <row r="30" spans="1:16">
      <c r="A30" s="39"/>
      <c r="B30" s="40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</row>
  </sheetData>
  <mergeCells count="21">
    <mergeCell ref="C26:P26"/>
    <mergeCell ref="C27:P27"/>
    <mergeCell ref="C28:P28"/>
    <mergeCell ref="C29:P29"/>
    <mergeCell ref="C30:P30"/>
    <mergeCell ref="A22:N22"/>
    <mergeCell ref="O22:P22"/>
    <mergeCell ref="A23:P23"/>
    <mergeCell ref="A24:P24"/>
    <mergeCell ref="C25:P25"/>
    <mergeCell ref="A19:N19"/>
    <mergeCell ref="O19:P19"/>
    <mergeCell ref="A20:N20"/>
    <mergeCell ref="O20:P20"/>
    <mergeCell ref="A21:L21"/>
    <mergeCell ref="O21:P21"/>
    <mergeCell ref="N2:O2"/>
    <mergeCell ref="A4:C4"/>
    <mergeCell ref="O6:P6"/>
    <mergeCell ref="A18:N18"/>
    <mergeCell ref="O18:P18"/>
  </mergeCells>
  <pageMargins left="0.7" right="0.7" top="0.75" bottom="0.75" header="0.3" footer="0.3"/>
  <pageSetup scale="33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33049216-B0A0-4F05-9805-BBF88874C0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BREAKDOWN-FABESTIMATING®</vt:lpstr>
      <vt:lpstr>'BREAKDOWN-FABESTIMATING®'!Print_Area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anime77751@gmail.com</cp:lastModifiedBy>
  <dcterms:created xsi:type="dcterms:W3CDTF">2015-06-05T18:17:00Z</dcterms:created>
  <dcterms:modified xsi:type="dcterms:W3CDTF">2024-05-30T11:00:06Z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{33049216-B0A0-4F05-9805-BBF88874C0E5}</vt:lpwstr>
  </property>
  <property fmtid="{D5CDD505-2E9C-101B-9397-08002B2CF9AE}" pid="6" name="ICV">
    <vt:lpwstr>F5FD9CD285314D27A84DD0B9571BB002_13</vt:lpwstr>
  </property>
  <property fmtid="{D5CDD505-2E9C-101B-9397-08002B2CF9AE}" pid="7" name="KSOProductBuildVer">
    <vt:lpwstr>1033-12.2.0.13266</vt:lpwstr>
  </property>
</Properties>
</file>